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mirabelli/Desktop/"/>
    </mc:Choice>
  </mc:AlternateContent>
  <xr:revisionPtr revIDLastSave="0" documentId="8_{0BF23645-DC71-974E-968B-8EBDF0AEE1B3}" xr6:coauthVersionLast="45" xr6:coauthVersionMax="45" xr10:uidLastSave="{00000000-0000-0000-0000-000000000000}"/>
  <bookViews>
    <workbookView xWindow="-1120" yWindow="460" windowWidth="27320" windowHeight="13780" xr2:uid="{B2203469-70E9-4F46-9267-855AE8600440}"/>
  </bookViews>
  <sheets>
    <sheet name="Sheet1" sheetId="2" r:id="rId1"/>
  </sheets>
  <definedNames>
    <definedName name="_xlnm.Print_Area" localSheetId="0">Sheet1!$B$2:$O$30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1" i="2" l="1"/>
  <c r="L18" i="2" s="1"/>
  <c r="L10" i="2"/>
  <c r="L17" i="2" s="1"/>
  <c r="E10" i="2"/>
  <c r="E17" i="2" s="1"/>
  <c r="K12" i="2"/>
  <c r="K19" i="2" s="1"/>
  <c r="J12" i="2"/>
  <c r="J19" i="2" s="1"/>
  <c r="D12" i="2"/>
  <c r="D19" i="2" s="1"/>
  <c r="C12" i="2"/>
  <c r="C19" i="2" s="1"/>
  <c r="E11" i="2"/>
  <c r="E18" i="2" s="1"/>
  <c r="M17" i="2" l="1"/>
  <c r="C20" i="2"/>
  <c r="F17" i="2"/>
  <c r="F18" i="2" s="1"/>
  <c r="F23" i="2"/>
  <c r="J20" i="2"/>
  <c r="F28" i="2" s="1"/>
  <c r="F33" i="2"/>
  <c r="M18" i="2" l="1"/>
</calcChain>
</file>

<file path=xl/sharedStrings.xml><?xml version="1.0" encoding="utf-8"?>
<sst xmlns="http://schemas.openxmlformats.org/spreadsheetml/2006/main" count="34" uniqueCount="26">
  <si>
    <t>A1</t>
  </si>
  <si>
    <t>A2</t>
  </si>
  <si>
    <t>B1</t>
  </si>
  <si>
    <t>B2</t>
  </si>
  <si>
    <t>b1</t>
  </si>
  <si>
    <t>b2</t>
  </si>
  <si>
    <t>a2</t>
  </si>
  <si>
    <t>a1</t>
  </si>
  <si>
    <t xml:space="preserve">ALL_B1 = </t>
  </si>
  <si>
    <t>ALL_AB1 =</t>
  </si>
  <si>
    <t>&lt;-- Weignts --&gt;</t>
  </si>
  <si>
    <t>Returns --&gt;</t>
  </si>
  <si>
    <t>Total</t>
  </si>
  <si>
    <r>
      <t xml:space="preserve">Here we see that ALL_B1 = 1.3% whereas the ALL_AB1 is </t>
    </r>
    <r>
      <rPr>
        <b/>
        <u/>
        <sz val="12"/>
        <color theme="1"/>
        <rFont val="Calibri (Body)"/>
      </rPr>
      <t>negative</t>
    </r>
    <r>
      <rPr>
        <sz val="12"/>
        <color theme="1"/>
        <rFont val="Calibri"/>
        <family val="2"/>
        <scheme val="minor"/>
      </rPr>
      <t xml:space="preserve"> 1.3% for the single period.</t>
    </r>
  </si>
  <si>
    <t>.= (WB1 - Wb1)*(Rb1 - RBM)</t>
  </si>
  <si>
    <t>.= (WA1B1 - Wa1b1*WA1/Wa1)*(Ra1b1 - Ra1)</t>
  </si>
  <si>
    <t>.+ (WA2B1 - Wa2b1*WA2/Wa2)*(Ra2b1 - Ra2)</t>
  </si>
  <si>
    <t xml:space="preserve">This is an example of how the allocation (ALL_B1) to a sector (B1) in a fund is not the same as first making a country allocation </t>
  </si>
  <si>
    <t>and then making the sector allocations (ALL_A1B1 &amp; ALL_A2B1) within each country (A1 &amp; A2).</t>
  </si>
  <si>
    <t>I got these results by approximating what it would take and then numerically playing around till I got a good example.</t>
  </si>
  <si>
    <t xml:space="preserve">All_A = </t>
  </si>
  <si>
    <t>.= (WA1 - WA1)*(RA1 - RBM) + (WA2 - Wa2)*(Ra2 - RBM)</t>
  </si>
  <si>
    <t>.= (WA1 - Wa1)*(Ra1 - Ra2)</t>
  </si>
  <si>
    <r>
      <t xml:space="preserve">FUND </t>
    </r>
    <r>
      <rPr>
        <sz val="12"/>
        <color theme="1"/>
        <rFont val="Calibri"/>
        <family val="2"/>
        <scheme val="minor"/>
      </rPr>
      <t>(in upper case)</t>
    </r>
  </si>
  <si>
    <r>
      <t xml:space="preserve">BM </t>
    </r>
    <r>
      <rPr>
        <sz val="12"/>
        <color theme="1"/>
        <rFont val="Calibri"/>
        <family val="2"/>
        <scheme val="minor"/>
      </rPr>
      <t>(in lower case)</t>
    </r>
  </si>
  <si>
    <t>.= ALL_A1B1 + ALL_A2B1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</si>
</sst>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E+00"/>
  </numFmts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 (Body)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165" fontId="3" fillId="3" borderId="0" xfId="0" applyNumberFormat="1" applyFont="1" applyFill="1"/>
    <xf numFmtId="165" fontId="4" fillId="0" borderId="0" xfId="0" applyNumberFormat="1" applyFont="1"/>
    <xf numFmtId="165" fontId="3" fillId="0" borderId="0" xfId="0" applyNumberFormat="1" applyFont="1" applyFill="1"/>
    <xf numFmtId="14" fontId="0" fillId="0" borderId="0" xfId="0" applyNumberFormat="1"/>
    <xf numFmtId="164" fontId="0" fillId="2" borderId="1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0" fillId="2" borderId="2" xfId="0" applyNumberFormat="1" applyFill="1" applyBorder="1" applyAlignment="1">
      <alignment horizontal="center"/>
    </xf>
    <xf numFmtId="2" fontId="0" fillId="2" borderId="3" xfId="0" applyNumberFormat="1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166" fontId="0" fillId="0" borderId="0" xfId="0" applyNumberFormat="1"/>
    <xf numFmtId="0" fontId="1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B681B-F49D-E94A-AB4C-57CD4E0E501E}">
  <sheetPr>
    <pageSetUpPr fitToPage="1"/>
  </sheetPr>
  <dimension ref="B2:M35"/>
  <sheetViews>
    <sheetView tabSelected="1" view="pageLayout" zoomScaleNormal="100" workbookViewId="0">
      <selection activeCell="J23" sqref="J23"/>
    </sheetView>
  </sheetViews>
  <sheetFormatPr baseColWidth="10" defaultRowHeight="16"/>
  <cols>
    <col min="5" max="5" width="12.83203125" bestFit="1" customWidth="1"/>
    <col min="8" max="8" width="14.83203125" customWidth="1"/>
    <col min="13" max="13" width="12.1640625" bestFit="1" customWidth="1"/>
  </cols>
  <sheetData>
    <row r="2" spans="2:12">
      <c r="B2" s="8">
        <v>43956</v>
      </c>
      <c r="D2" t="s">
        <v>17</v>
      </c>
    </row>
    <row r="3" spans="2:12">
      <c r="E3" t="s">
        <v>18</v>
      </c>
    </row>
    <row r="4" spans="2:12">
      <c r="D4" t="s">
        <v>13</v>
      </c>
    </row>
    <row r="5" spans="2:12">
      <c r="E5" t="s">
        <v>19</v>
      </c>
    </row>
    <row r="7" spans="2:12">
      <c r="C7" s="19" t="s">
        <v>23</v>
      </c>
      <c r="D7" s="20"/>
      <c r="J7" s="19" t="s">
        <v>24</v>
      </c>
      <c r="K7" s="19"/>
    </row>
    <row r="8" spans="2:12">
      <c r="D8" s="1"/>
      <c r="E8" s="1"/>
      <c r="F8" s="1"/>
      <c r="G8" s="1"/>
      <c r="H8" s="1"/>
      <c r="I8" s="1"/>
    </row>
    <row r="9" spans="2:12" ht="17" thickBot="1">
      <c r="C9" s="2" t="s">
        <v>0</v>
      </c>
      <c r="D9" s="2" t="s">
        <v>1</v>
      </c>
      <c r="E9" s="2"/>
      <c r="F9" s="2"/>
      <c r="G9" s="2"/>
      <c r="H9" s="2"/>
      <c r="I9" s="2"/>
      <c r="J9" s="2" t="s">
        <v>7</v>
      </c>
      <c r="K9" s="2" t="s">
        <v>6</v>
      </c>
    </row>
    <row r="10" spans="2:12">
      <c r="B10" s="1" t="s">
        <v>2</v>
      </c>
      <c r="C10" s="14">
        <v>0.1</v>
      </c>
      <c r="D10" s="15">
        <v>0.2</v>
      </c>
      <c r="E10" s="2">
        <f>C10+D10</f>
        <v>0.30000000000000004</v>
      </c>
      <c r="H10" t="s">
        <v>10</v>
      </c>
      <c r="I10" s="1" t="s">
        <v>4</v>
      </c>
      <c r="J10" s="14">
        <v>0.2</v>
      </c>
      <c r="K10" s="15">
        <v>0.25</v>
      </c>
      <c r="L10" s="2">
        <f>J10+K10</f>
        <v>0.45</v>
      </c>
    </row>
    <row r="11" spans="2:12" ht="17" thickBot="1">
      <c r="B11" s="1" t="s">
        <v>3</v>
      </c>
      <c r="C11" s="16">
        <v>0.3</v>
      </c>
      <c r="D11" s="17">
        <v>0.4</v>
      </c>
      <c r="E11" s="2">
        <f>C11+D11</f>
        <v>0.7</v>
      </c>
      <c r="I11" s="1" t="s">
        <v>5</v>
      </c>
      <c r="J11" s="16">
        <v>0.35</v>
      </c>
      <c r="K11" s="17">
        <v>0.2</v>
      </c>
      <c r="L11" s="2">
        <f>J11+K11</f>
        <v>0.55000000000000004</v>
      </c>
    </row>
    <row r="12" spans="2:12">
      <c r="C12" s="2">
        <f>C10+C11</f>
        <v>0.4</v>
      </c>
      <c r="D12" s="2">
        <f>D10+D11</f>
        <v>0.60000000000000009</v>
      </c>
      <c r="E12" s="2"/>
      <c r="J12" s="2">
        <f>J10+J11</f>
        <v>0.55000000000000004</v>
      </c>
      <c r="K12" s="2">
        <f>K10+K11</f>
        <v>0.45</v>
      </c>
      <c r="L12" s="2"/>
    </row>
    <row r="16" spans="2:12" ht="17" thickBot="1">
      <c r="C16" s="2" t="s">
        <v>0</v>
      </c>
      <c r="D16" s="2" t="s">
        <v>1</v>
      </c>
      <c r="E16" s="2"/>
      <c r="I16" s="2"/>
      <c r="J16" s="2" t="s">
        <v>7</v>
      </c>
      <c r="K16" s="2" t="s">
        <v>6</v>
      </c>
    </row>
    <row r="17" spans="2:13">
      <c r="B17" s="1" t="s">
        <v>2</v>
      </c>
      <c r="C17" s="9">
        <v>0.03</v>
      </c>
      <c r="D17" s="10">
        <v>-0.04</v>
      </c>
      <c r="E17" s="13">
        <f>(C10*C17+D10*D17)/E10</f>
        <v>-1.6666666666666663E-2</v>
      </c>
      <c r="F17" s="3">
        <f>E10*E17+E11*E18</f>
        <v>-4.5000000000000033E-2</v>
      </c>
      <c r="H17" t="s">
        <v>11</v>
      </c>
      <c r="I17" s="1" t="s">
        <v>4</v>
      </c>
      <c r="J17" s="9">
        <v>0.01</v>
      </c>
      <c r="K17" s="10">
        <v>-0.04</v>
      </c>
      <c r="L17" s="3">
        <f>(J10*J$17+K10*K$17)/L10</f>
        <v>-1.7777777777777778E-2</v>
      </c>
      <c r="M17" s="3">
        <f>L10*L17+L11*L18</f>
        <v>6.6999999999999976E-2</v>
      </c>
    </row>
    <row r="18" spans="2:13" ht="17" thickBot="1">
      <c r="B18" s="1" t="s">
        <v>3</v>
      </c>
      <c r="C18" s="11">
        <v>0.4</v>
      </c>
      <c r="D18" s="12">
        <v>-0.4</v>
      </c>
      <c r="E18" s="13">
        <f>(C11*C18+D11*D18)/E11</f>
        <v>-5.7142857142857197E-2</v>
      </c>
      <c r="F18" s="18">
        <f>C20-F17</f>
        <v>0</v>
      </c>
      <c r="I18" s="1" t="s">
        <v>5</v>
      </c>
      <c r="J18" s="11">
        <v>0.5</v>
      </c>
      <c r="K18" s="12">
        <v>-0.5</v>
      </c>
      <c r="L18" s="3">
        <f>(J11*J$18+K11*K$18)/L11</f>
        <v>0.13636363636363633</v>
      </c>
      <c r="M18" s="18">
        <f>M17-J20</f>
        <v>0</v>
      </c>
    </row>
    <row r="19" spans="2:13">
      <c r="C19" s="13">
        <f>(C10*C17+C11*C18)/C12</f>
        <v>0.3075</v>
      </c>
      <c r="D19" s="13">
        <f>(D10*D17+D11*D18)/D12</f>
        <v>-0.28000000000000003</v>
      </c>
      <c r="E19" s="13"/>
      <c r="F19" s="3"/>
      <c r="J19" s="3">
        <f>(J10*$J$17+J11*$J$18)/J12</f>
        <v>0.32181818181818178</v>
      </c>
      <c r="K19" s="3">
        <f>(K10*K$17+K11*K$18)/K12</f>
        <v>-0.24444444444444444</v>
      </c>
      <c r="L19" s="13"/>
      <c r="M19" s="3"/>
    </row>
    <row r="20" spans="2:13">
      <c r="C20" s="3">
        <f>C12*C19+D12*D19</f>
        <v>-4.500000000000004E-2</v>
      </c>
      <c r="D20" s="3"/>
      <c r="E20" s="3"/>
      <c r="F20" s="3"/>
      <c r="I20" s="1" t="s">
        <v>12</v>
      </c>
      <c r="J20" s="3">
        <f>J12*J19+K12*K19</f>
        <v>6.699999999999999E-2</v>
      </c>
      <c r="K20" s="3"/>
      <c r="L20" s="3"/>
      <c r="M20" s="3"/>
    </row>
    <row r="23" spans="2:13">
      <c r="C23" t="s">
        <v>20</v>
      </c>
      <c r="F23" s="4">
        <f>(C12-J12)*(J19-K19)</f>
        <v>-8.4939393939393953E-2</v>
      </c>
    </row>
    <row r="24" spans="2:13">
      <c r="C24" t="s">
        <v>21</v>
      </c>
    </row>
    <row r="25" spans="2:13">
      <c r="C25" t="s">
        <v>22</v>
      </c>
    </row>
    <row r="28" spans="2:13" ht="21">
      <c r="C28" t="s">
        <v>8</v>
      </c>
      <c r="F28" s="5">
        <f>(E10-L10)*(L17-J20)</f>
        <v>1.2716666666666663E-2</v>
      </c>
      <c r="G28" s="5"/>
      <c r="H28" s="3"/>
      <c r="I28" s="3"/>
    </row>
    <row r="29" spans="2:13" ht="21">
      <c r="C29" t="s">
        <v>25</v>
      </c>
      <c r="F29" s="5"/>
      <c r="G29" s="5"/>
      <c r="H29" s="3"/>
      <c r="I29" s="3"/>
    </row>
    <row r="30" spans="2:13" ht="21">
      <c r="C30" t="s">
        <v>14</v>
      </c>
      <c r="F30" s="7"/>
      <c r="G30" s="7"/>
      <c r="H30" s="3"/>
      <c r="I30" s="3"/>
      <c r="L30" s="3"/>
    </row>
    <row r="31" spans="2:13" ht="21">
      <c r="F31" s="7"/>
      <c r="G31" s="7"/>
      <c r="H31" s="3"/>
      <c r="I31" s="3"/>
      <c r="L31" s="3"/>
    </row>
    <row r="32" spans="2:13" ht="21">
      <c r="F32" s="6"/>
      <c r="G32" s="6"/>
      <c r="H32" s="3"/>
      <c r="L32" s="3"/>
    </row>
    <row r="33" spans="3:12" ht="21">
      <c r="C33" t="s">
        <v>9</v>
      </c>
      <c r="F33" s="5">
        <f>(C10-J10*C12/J12)*(J17-J19)+(D10-K10*D12/K12)*(K17-K19)</f>
        <v>-1.3085705540250995E-2</v>
      </c>
      <c r="G33" s="5"/>
      <c r="H33" s="3"/>
      <c r="L33" s="3"/>
    </row>
    <row r="34" spans="3:12">
      <c r="C34" t="s">
        <v>15</v>
      </c>
      <c r="F34" s="3"/>
      <c r="G34" s="3"/>
      <c r="H34" s="3"/>
    </row>
    <row r="35" spans="3:12">
      <c r="C35" t="s">
        <v>16</v>
      </c>
      <c r="F35" s="3"/>
      <c r="G35" s="3"/>
      <c r="H35" s="3"/>
    </row>
  </sheetData>
  <mergeCells count="2">
    <mergeCell ref="C7:D7"/>
    <mergeCell ref="J7:K7"/>
  </mergeCells>
  <pageMargins left="0.7" right="0.7" top="0.75" bottom="0.75" header="0.3" footer="0.3"/>
  <pageSetup scale="72" orientation="landscape" horizontalDpi="0" verticalDpi="0"/>
  <headerFooter>
    <oddHeader>&amp;C&amp;"Calibri (Body),Bold"&amp;22The Limited Efficacy of Elementary Brinson Attribution</oddHeader>
    <oddFooter>&amp;LAndre Mirabelli&amp;C1 Allocation Brinson Inadequate&amp;RMay, 2020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2020-05-05T21:26:21Z</cp:lastPrinted>
  <dcterms:created xsi:type="dcterms:W3CDTF">2020-05-05T18:37:19Z</dcterms:created>
  <dcterms:modified xsi:type="dcterms:W3CDTF">2020-07-06T18:04:36Z</dcterms:modified>
</cp:coreProperties>
</file>